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3ER TRIM\"/>
    </mc:Choice>
  </mc:AlternateContent>
  <bookViews>
    <workbookView xWindow="-105" yWindow="-105" windowWidth="23250" windowHeight="12450" tabRatio="863" activeTab="1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ACT!$A$1:$E$225</definedName>
  </definedNames>
  <calcPr calcId="152511"/>
</workbook>
</file>

<file path=xl/calcChain.xml><?xml version="1.0" encoding="utf-8"?>
<calcChain xmlns="http://schemas.openxmlformats.org/spreadsheetml/2006/main">
  <c r="D113" i="59" l="1"/>
  <c r="D114" i="59"/>
  <c r="D115" i="59"/>
  <c r="D117" i="59"/>
  <c r="G110" i="59"/>
  <c r="D119" i="59"/>
  <c r="D110" i="59" l="1"/>
  <c r="D51" i="62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C120" i="59"/>
  <c r="F110" i="59"/>
  <c r="E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<sst xmlns="http://schemas.openxmlformats.org/spreadsheetml/2006/main" count="869" uniqueCount="612">
  <si>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</si>
  <si>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</si>
  <si>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</si>
  <si>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</si>
  <si>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</si>
  <si>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</si>
  <si>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</si>
  <si>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</si>
  <si>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</si>
  <si>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</si>
  <si>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</si>
  <si>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</si>
  <si>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</si>
  <si>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</si>
  <si>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</si>
  <si>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</si>
  <si>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</si>
  <si>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</si>
  <si>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</si>
  <si>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</si>
  <si>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</si>
  <si>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</si>
  <si>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</si>
  <si>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</si>
  <si>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</si>
  <si>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</si>
  <si>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</si>
  <si>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</si>
  <si>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</si>
  <si>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</si>
  <si>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</si>
  <si>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</si>
  <si>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</si>
  <si>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</si>
  <si>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</si>
  <si>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</si>
  <si>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</si>
  <si>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</si>
  <si>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</si>
  <si>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</si>
  <si>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</si>
  <si>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</si>
  <si>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</si>
  <si>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</si>
  <si>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</si>
  <si>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</si>
  <si>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</si>
  <si>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</si>
  <si>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</si>
  <si>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</si>
  <si>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</si>
  <si>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</si>
  <si>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</si>
  <si>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</si>
  <si>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</si>
  <si>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</si>
  <si>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</si>
  <si>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</si>
  <si>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</si>
  <si>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</si>
  <si>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</si>
  <si>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</si>
  <si>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</si>
  <si>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</si>
  <si>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</si>
  <si>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</si>
  <si>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</si>
  <si>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</si>
  <si>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</si>
  <si>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</si>
  <si>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</si>
  <si>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</si>
  <si>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</si>
  <si>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</si>
  <si>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</si>
  <si>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</si>
  <si>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</si>
  <si>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</si>
  <si>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</si>
  <si>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</si>
  <si>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</si>
  <si>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</si>
  <si>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</si>
  <si>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</si>
  <si>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</si>
  <si>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</si>
  <si>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</si>
  <si>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</si>
  <si>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</si>
  <si>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</si>
  <si>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</si>
  <si>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</si>
  <si>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</si>
  <si>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</si>
  <si>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</si>
  <si>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</si>
  <si>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</si>
  <si>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</si>
  <si>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</si>
  <si>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</si>
  <si>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</si>
  <si>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</si>
  <si>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</si>
  <si>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</si>
  <si>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</si>
  <si>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</si>
  <si>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</si>
  <si>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</si>
  <si>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</si>
  <si>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</si>
  <si>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</si>
  <si>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</si>
  <si>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</si>
  <si>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</si>
  <si>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</si>
  <si>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</si>
  <si>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</si>
  <si>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</si>
  <si>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</si>
  <si>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</si>
  <si>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</si>
  <si>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</si>
  <si>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</si>
  <si>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</si>
  <si>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</si>
  <si>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</si>
  <si>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</si>
  <si>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</si>
  <si>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</si>
  <si>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</si>
  <si>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</si>
  <si>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</si>
  <si>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</si>
  <si>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</si>
  <si>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</si>
  <si>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</si>
  <si>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</si>
  <si>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</si>
  <si>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</si>
  <si>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</si>
  <si>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</si>
  <si>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</si>
  <si>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</si>
  <si>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</si>
  <si>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</si>
  <si>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</si>
  <si>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</si>
  <si>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</si>
  <si>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</si>
  <si>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</si>
  <si>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</si>
  <si>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</si>
  <si>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</si>
  <si>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</si>
  <si>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</si>
  <si>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</si>
  <si>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</si>
  <si>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</si>
  <si>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</si>
  <si>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</si>
  <si>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</si>
  <si>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</si>
  <si>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</si>
  <si>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</si>
  <si>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</si>
  <si>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</si>
  <si>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</si>
  <si>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</si>
  <si>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</si>
  <si>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</si>
  <si>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</si>
  <si>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</si>
  <si>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</si>
  <si>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</si>
  <si>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</si>
  <si>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</si>
  <si>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</si>
  <si>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</si>
  <si>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</si>
  <si>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</si>
  <si>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</si>
  <si>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</si>
  <si>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</si>
  <si>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</si>
  <si>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</si>
  <si>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</si>
  <si>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</si>
  <si>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</si>
  <si>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</si>
  <si>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</si>
  <si>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</si>
  <si>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</si>
  <si>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</si>
  <si>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</si>
  <si>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</si>
  <si>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</si>
  <si>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</si>
  <si>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</si>
  <si>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</si>
  <si>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</si>
  <si>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</si>
  <si>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</si>
  <si>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</si>
  <si>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</si>
  <si>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</si>
  <si>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</si>
  <si>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</si>
  <si>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</si>
  <si>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</si>
  <si>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</si>
  <si>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</si>
  <si>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</si>
  <si>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</si>
  <si>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</si>
  <si>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</si>
  <si>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</si>
  <si>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</si>
  <si>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</si>
  <si>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</si>
  <si>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</si>
  <si>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</si>
  <si>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</si>
  <si>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</si>
  <si>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</si>
  <si>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</si>
  <si>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</si>
  <si>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</si>
  <si>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</si>
  <si>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</si>
  <si>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</si>
  <si>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</si>
  <si>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</si>
  <si>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</si>
  <si>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</si>
  <si>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</si>
  <si>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</si>
  <si>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</si>
  <si>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</si>
  <si>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</si>
  <si>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</si>
  <si>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</si>
  <si>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</si>
  <si>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</si>
  <si>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</si>
  <si>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</si>
  <si>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</si>
  <si>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</si>
  <si>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</si>
  <si>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</si>
  <si>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</si>
  <si>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</si>
  <si>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</si>
  <si>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</si>
  <si>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</si>
  <si>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</si>
  <si>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</si>
  <si>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</si>
  <si>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</si>
  <si>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</si>
  <si>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</si>
  <si>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</si>
  <si>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</si>
  <si>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</si>
  <si>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</si>
  <si>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</si>
  <si>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</si>
  <si>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</si>
  <si>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</si>
  <si>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</si>
  <si>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</si>
  <si>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</si>
  <si>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</si>
  <si>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</si>
  <si>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</si>
  <si>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</si>
  <si>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</si>
  <si>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</si>
  <si>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</si>
  <si>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</si>
  <si>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</si>
  <si>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</si>
  <si>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</si>
  <si>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</si>
  <si>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</si>
  <si>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</si>
  <si>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</si>
  <si>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</si>
  <si>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</si>
  <si>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</si>
  <si>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</si>
  <si>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</si>
  <si>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</si>
  <si>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</si>
  <si>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</si>
  <si>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</si>
  <si>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</si>
  <si>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</si>
  <si>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</si>
  <si>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</si>
  <si>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</si>
  <si>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</si>
  <si>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</si>
  <si>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</si>
  <si>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</si>
  <si>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</si>
  <si>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</si>
  <si>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</si>
  <si>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</si>
  <si>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</si>
  <si>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</si>
  <si>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</si>
  <si>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</si>
  <si>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</si>
  <si>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</si>
  <si>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</si>
  <si>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</si>
  <si>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</si>
  <si>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</si>
  <si>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</si>
  <si>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</si>
  <si>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</si>
  <si>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</si>
  <si>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</si>
  <si>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</si>
  <si>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</si>
  <si>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</si>
  <si>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</si>
  <si>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</si>
  <si>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</si>
  <si>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</si>
  <si>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</si>
  <si>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</si>
  <si>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</si>
  <si>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</si>
  <si>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</si>
  <si>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</si>
  <si>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</si>
  <si>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</si>
  <si>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</si>
  <si>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</si>
  <si>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</si>
  <si>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</si>
  <si>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</si>
  <si>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</si>
  <si>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</si>
  <si>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</si>
  <si>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</si>
  <si>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</si>
  <si>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</si>
  <si>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</si>
  <si>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</si>
  <si>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</si>
  <si>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</si>
  <si>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</si>
  <si>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</si>
  <si>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</si>
  <si>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</si>
  <si>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</si>
  <si>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</si>
  <si>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</si>
  <si>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</si>
  <si>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</si>
  <si>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</si>
  <si>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</si>
  <si>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</si>
  <si>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</si>
  <si>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</si>
  <si>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</si>
  <si>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</si>
  <si>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</si>
  <si>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</si>
  <si>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</si>
  <si>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</si>
  <si>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</si>
  <si>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</si>
  <si>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</si>
  <si>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</si>
  <si>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</si>
  <si>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</si>
  <si>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</si>
  <si>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</si>
  <si>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</si>
  <si>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</si>
  <si>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</si>
  <si>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</si>
  <si>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</si>
  <si>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</si>
  <si>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</si>
  <si>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</si>
  <si>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</si>
  <si>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</si>
  <si>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</si>
  <si>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</si>
  <si>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</si>
  <si>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</si>
  <si>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</si>
  <si>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</si>
  <si>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</si>
  <si>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</si>
  <si>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</si>
  <si>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</si>
  <si>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</si>
  <si>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</si>
  <si>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</si>
  <si>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</si>
  <si>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</si>
  <si>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</si>
  <si>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</si>
  <si>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</si>
  <si>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</si>
  <si>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</si>
  <si>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</si>
  <si>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</si>
  <si>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</si>
  <si>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</si>
  <si>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</si>
  <si>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</si>
  <si>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</si>
  <si>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</si>
  <si>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</si>
  <si>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</si>
  <si>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</si>
  <si>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</si>
  <si>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</si>
  <si>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</si>
  <si>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</si>
  <si>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</si>
  <si>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</si>
  <si>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</si>
  <si>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</si>
  <si>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</si>
  <si>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</si>
  <si>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</si>
  <si>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</si>
  <si>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</si>
  <si>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</si>
  <si>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</si>
  <si>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</si>
  <si>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</si>
  <si>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</si>
  <si>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</si>
  <si>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</si>
  <si>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</si>
  <si>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</si>
  <si>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</si>
  <si>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</si>
  <si>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</si>
  <si>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</si>
  <si>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</si>
  <si>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</si>
  <si>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</si>
  <si>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</si>
  <si>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</si>
  <si>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</si>
  <si>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</si>
  <si>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</si>
  <si>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</si>
  <si>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</si>
  <si>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</si>
  <si>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</si>
  <si>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</si>
  <si>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</si>
  <si>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</si>
  <si>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</si>
  <si>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</si>
  <si>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</si>
  <si>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</si>
  <si>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</si>
  <si>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</si>
  <si>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</si>
  <si>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</si>
  <si>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</si>
  <si>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</si>
  <si>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</si>
  <si>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</si>
  <si>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</si>
  <si>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</si>
  <si>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</si>
  <si>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</si>
  <si>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</si>
  <si>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</si>
  <si>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</si>
  <si>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</si>
  <si>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</si>
  <si>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</si>
  <si>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</si>
  <si>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</si>
  <si>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</si>
  <si>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</si>
  <si>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</si>
  <si>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</si>
  <si>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</si>
  <si>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</si>
  <si>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</si>
  <si>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</si>
  <si>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</si>
  <si>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</si>
  <si>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</si>
  <si>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</si>
  <si>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</si>
  <si>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</si>
  <si>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</si>
  <si>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</si>
  <si>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</si>
  <si>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</si>
  <si>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</si>
  <si>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</si>
  <si>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</si>
  <si>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</si>
  <si>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</si>
  <si>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</si>
  <si>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</si>
  <si>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</si>
  <si>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</si>
  <si>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</si>
  <si>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</si>
  <si>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</si>
  <si>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</si>
  <si>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</si>
  <si>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</si>
  <si>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</si>
  <si>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</si>
  <si>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</si>
  <si>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</si>
  <si>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</si>
  <si>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</si>
  <si>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</si>
  <si>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</si>
  <si>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</si>
  <si>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</si>
  <si>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</si>
  <si>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</si>
  <si>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</si>
  <si>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</si>
  <si>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</si>
  <si>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</si>
  <si>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</si>
  <si>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</si>
  <si>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</si>
  <si>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</si>
  <si>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</si>
  <si>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</si>
  <si>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</si>
  <si>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</si>
  <si>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</si>
  <si>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</si>
  <si>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</si>
  <si>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</si>
  <si>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</si>
  <si>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</si>
  <si>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</si>
  <si>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</si>
  <si>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</si>
  <si>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</si>
  <si>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</si>
  <si>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</si>
  <si>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</si>
  <si>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</si>
  <si>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</si>
  <si>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</si>
  <si>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</si>
  <si>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</si>
  <si>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</si>
  <si>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</si>
  <si>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</si>
  <si>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</si>
  <si>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</si>
  <si>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</si>
  <si>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</si>
  <si>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</si>
  <si>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</si>
  <si>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</si>
  <si>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</si>
  <si>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</si>
  <si>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</si>
  <si>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</si>
  <si>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</si>
  <si>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</si>
  <si>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</si>
  <si>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</si>
  <si>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</si>
  <si>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</si>
  <si>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</si>
  <si>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</si>
  <si>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</si>
  <si>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</si>
  <si>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</si>
  <si>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</si>
  <si>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</si>
  <si>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</si>
  <si>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</si>
  <si>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</si>
  <si>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</si>
  <si>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</si>
  <si>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</si>
  <si>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</si>
  <si>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</si>
  <si>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</si>
  <si>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</si>
  <si>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</si>
  <si>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Junta Municipal de Agua Potable y Alcantarillado de Acámbaro, Gto.</t>
  </si>
  <si>
    <t>Del 1 de Enero al 30 de Septiembre de 2024</t>
  </si>
  <si>
    <t>IVA Acreditable acumulado</t>
  </si>
  <si>
    <t>Anticipos de nómina y gastos a comprobar.</t>
  </si>
  <si>
    <t>IVA por Acreditar, IVA Acre-Dev, con cambio en el sistema contable, aquí esta el IVA de Junio</t>
  </si>
  <si>
    <t>Depreciación Anual</t>
  </si>
  <si>
    <t>El trabajador abandono el trabajo sin avisar,se realizará el pago en cuanto el Trabajador se presente o prescriba.</t>
  </si>
  <si>
    <t>IVA trasladado en proceso de depuración</t>
  </si>
  <si>
    <t>Anticipo de Usuarios, saldos de años anteriores, en proceso de depuración</t>
  </si>
  <si>
    <t>CUENTAS DE ORDEN PRESUPUESTARIO</t>
  </si>
  <si>
    <t>Este porcentaje siempre va a reflejar mas  del 10% del gasto total del ejercicio debido a que es la principal cuenta para la operación de la demanda que tiene en el organismo operador.</t>
  </si>
  <si>
    <t>Se realiza el Pago de Energía Electrica de 22 Pozos, así como de las oficinas, la Planta Tratadora, Planta Potabilizadora y el Almacen.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</si>
</sst>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2" fillId="5" borderId="0" xfId="8" applyFont="1" applyFill="1" applyAlignment="1"/>
    <xf numFmtId="0" fontId="0" fillId="0" borderId="0" xfId="0"/>
    <xf numFmtId="0" fontId="2" fillId="0" borderId="0" xfId="0" applyFont="1" applyProtection="1">
      <protection locked="0"/>
    </xf>
    <xf numFmtId="0" fontId="9" fillId="0" borderId="0" xfId="8" applyFont="1" applyAlignment="1">
      <alignment wrapText="1"/>
    </xf>
    <xf numFmtId="4" fontId="9" fillId="0" borderId="0" xfId="8" applyNumberFormat="1" applyFont="1"/>
    <xf numFmtId="0" fontId="9" fillId="0" borderId="0" xfId="8" applyFont="1" applyAlignment="1">
      <alignment wrapText="1"/>
    </xf>
    <xf numFmtId="0" fontId="9" fillId="0" borderId="0" xfId="8" applyFont="1" applyAlignment="1">
      <alignment wrapText="1"/>
    </xf>
    <xf numFmtId="0" fontId="9" fillId="0" borderId="0" xfId="8" applyFont="1" applyAlignment="1">
      <alignment wrapText="1"/>
    </xf>
    <xf numFmtId="0" fontId="9" fillId="0" borderId="0" xfId="8" applyFont="1" applyAlignment="1">
      <alignment wrapText="1"/>
    </xf>
    <xf numFmtId="0" fontId="9" fillId="0" borderId="0" xfId="8" applyFont="1" applyAlignment="1">
      <alignment wrapText="1"/>
    </xf>
    <xf numFmtId="0" fontId="9" fillId="0" borderId="0" xfId="8" applyFont="1" applyAlignment="1">
      <alignment wrapText="1"/>
    </xf>
    <xf numFmtId="4" fontId="9" fillId="0" borderId="0" xfId="8" applyNumberFormat="1" applyFont="1"/>
    <xf numFmtId="0" fontId="9" fillId="0" borderId="0" xfId="8" applyFont="1" applyAlignment="1">
      <alignment wrapText="1"/>
    </xf>
    <xf numFmtId="0" fontId="0" fillId="0" borderId="0" xfId="0"/>
    <xf numFmtId="0" fontId="2" fillId="0" borderId="0" xfId="0" applyFont="1" applyProtection="1">
      <protection locked="0"/>
    </xf>
    <xf numFmtId="0" fontId="9" fillId="0" borderId="0" xfId="8" applyFont="1"/>
    <xf numFmtId="4" fontId="9" fillId="0" borderId="0" xfId="8" applyNumberFormat="1" applyFont="1"/>
    <xf numFmtId="0" fontId="5" fillId="0" borderId="0" xfId="10" applyFont="1"/>
    <xf numFmtId="0" fontId="9" fillId="0" borderId="0" xfId="0" applyFont="1"/>
    <xf numFmtId="0" fontId="9" fillId="0" borderId="0" xfId="8" applyFont="1" applyAlignment="1">
      <alignment wrapText="1"/>
    </xf>
    <xf numFmtId="0" fontId="12" fillId="5" borderId="0" xfId="8" applyFont="1" applyFill="1" applyAlignment="1">
      <alignment wrapText="1"/>
    </xf>
    <xf numFmtId="0" fontId="12" fillId="5" borderId="0" xfId="9" applyFont="1" applyFill="1" applyAlignment="1">
      <alignment wrapText="1"/>
    </xf>
    <xf numFmtId="0" fontId="9" fillId="0" borderId="0" xfId="9" applyFont="1" applyAlignment="1">
      <alignment wrapText="1"/>
    </xf>
    <xf numFmtId="0" fontId="8" fillId="0" borderId="0" xfId="9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8" applyFont="1" applyAlignment="1">
      <alignment wrapText="1"/>
    </xf>
    <xf numFmtId="0" fontId="9" fillId="0" borderId="0" xfId="8" applyFont="1" applyAlignment="1">
      <alignment wrapText="1"/>
    </xf>
  </cellXfs>
  <cellStyles count="32">
    <cellStyle name="Hipervínculo" xfId="11" builtinId="8"/>
    <cellStyle name="Millares" xfId="18" builtinId="3"/>
    <cellStyle name="Millares 2" xfId="1"/>
    <cellStyle name="Millares 2 2" xfId="15"/>
    <cellStyle name="Millares 2 2 2" xfId="27"/>
    <cellStyle name="Millares 2 2 3" xfId="21"/>
    <cellStyle name="Millares 2 3" xfId="16"/>
    <cellStyle name="Millares 2 3 2" xfId="28"/>
    <cellStyle name="Millares 2 3 3" xfId="22"/>
    <cellStyle name="Millares 2 4" xfId="26"/>
    <cellStyle name="Millares 2 5" xfId="20"/>
    <cellStyle name="Millares 3" xfId="19"/>
    <cellStyle name="Millares 3 2" xfId="31"/>
    <cellStyle name="Millares 3 3" xfId="25"/>
    <cellStyle name="Millares 4" xfId="17"/>
    <cellStyle name="Millares 4 2" xfId="29"/>
    <cellStyle name="Millares 4 3" xfId="23"/>
    <cellStyle name="Millares 5" xfId="30"/>
    <cellStyle name="Millares 6" xfId="2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46</xdr:row>
      <xdr:rowOff>19050</xdr:rowOff>
    </xdr:from>
    <xdr:to>
      <xdr:col>1</xdr:col>
      <xdr:colOff>1647825</xdr:colOff>
      <xdr:row>55</xdr:row>
      <xdr:rowOff>19049</xdr:rowOff>
    </xdr:to>
    <xdr:sp macro="" textlink="">
      <xdr:nvSpPr>
        <xdr:cNvPr id="2" name="CuadroTexto 1"/>
        <xdr:cNvSpPr txBox="1"/>
      </xdr:nvSpPr>
      <xdr:spPr>
        <a:xfrm>
          <a:off x="295275" y="6924675"/>
          <a:ext cx="233362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3352800</xdr:colOff>
      <xdr:row>46</xdr:row>
      <xdr:rowOff>28575</xdr:rowOff>
    </xdr:from>
    <xdr:to>
      <xdr:col>3</xdr:col>
      <xdr:colOff>381000</xdr:colOff>
      <xdr:row>54</xdr:row>
      <xdr:rowOff>102259</xdr:rowOff>
    </xdr:to>
    <xdr:sp macro="" textlink="">
      <xdr:nvSpPr>
        <xdr:cNvPr id="3" name="CuadroTexto 2"/>
        <xdr:cNvSpPr txBox="1"/>
      </xdr:nvSpPr>
      <xdr:spPr>
        <a:xfrm>
          <a:off x="4333875" y="6934200"/>
          <a:ext cx="2486025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215</xdr:row>
      <xdr:rowOff>9525</xdr:rowOff>
    </xdr:from>
    <xdr:to>
      <xdr:col>1</xdr:col>
      <xdr:colOff>1866900</xdr:colOff>
      <xdr:row>224</xdr:row>
      <xdr:rowOff>9524</xdr:rowOff>
    </xdr:to>
    <xdr:sp macro="" textlink="">
      <xdr:nvSpPr>
        <xdr:cNvPr id="2" name="CuadroTexto 1"/>
        <xdr:cNvSpPr txBox="1"/>
      </xdr:nvSpPr>
      <xdr:spPr>
        <a:xfrm>
          <a:off x="514350" y="33156525"/>
          <a:ext cx="2019300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4048125</xdr:colOff>
      <xdr:row>215</xdr:row>
      <xdr:rowOff>28575</xdr:rowOff>
    </xdr:from>
    <xdr:to>
      <xdr:col>4</xdr:col>
      <xdr:colOff>609600</xdr:colOff>
      <xdr:row>223</xdr:row>
      <xdr:rowOff>102259</xdr:rowOff>
    </xdr:to>
    <xdr:sp macro="" textlink="">
      <xdr:nvSpPr>
        <xdr:cNvPr id="3" name="CuadroTexto 2"/>
        <xdr:cNvSpPr txBox="1"/>
      </xdr:nvSpPr>
      <xdr:spPr>
        <a:xfrm>
          <a:off x="4714875" y="33175575"/>
          <a:ext cx="2524125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978693</xdr:colOff>
      <xdr:row>175</xdr:row>
      <xdr:rowOff>57150</xdr:rowOff>
    </xdr:from>
    <xdr:to>
      <xdr:col>1</xdr:col>
      <xdr:colOff>3357562</xdr:colOff>
      <xdr:row>184</xdr:row>
      <xdr:rowOff>57149</xdr:rowOff>
    </xdr:to>
    <xdr:sp macro="" textlink="">
      <xdr:nvSpPr>
        <xdr:cNvPr id="2" name="CuadroTexto 1"/>
        <xdr:cNvSpPr txBox="1"/>
      </xdr:nvSpPr>
      <xdr:spPr>
        <a:xfrm>
          <a:off x="1645443" y="28727400"/>
          <a:ext cx="2378869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4</xdr:col>
      <xdr:colOff>573881</xdr:colOff>
      <xdr:row>175</xdr:row>
      <xdr:rowOff>40481</xdr:rowOff>
    </xdr:from>
    <xdr:to>
      <xdr:col>7</xdr:col>
      <xdr:colOff>488156</xdr:colOff>
      <xdr:row>183</xdr:row>
      <xdr:rowOff>114165</xdr:rowOff>
    </xdr:to>
    <xdr:sp macro="" textlink="">
      <xdr:nvSpPr>
        <xdr:cNvPr id="3" name="CuadroTexto 2"/>
        <xdr:cNvSpPr txBox="1"/>
      </xdr:nvSpPr>
      <xdr:spPr>
        <a:xfrm>
          <a:off x="7443787" y="29258419"/>
          <a:ext cx="2521744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369093</xdr:colOff>
      <xdr:row>33</xdr:row>
      <xdr:rowOff>28575</xdr:rowOff>
    </xdr:from>
    <xdr:to>
      <xdr:col>1</xdr:col>
      <xdr:colOff>1938337</xdr:colOff>
      <xdr:row>42</xdr:row>
      <xdr:rowOff>28574</xdr:rowOff>
    </xdr:to>
    <xdr:sp macro="" textlink="">
      <xdr:nvSpPr>
        <xdr:cNvPr id="2" name="CuadroTexto 1"/>
        <xdr:cNvSpPr txBox="1"/>
      </xdr:nvSpPr>
      <xdr:spPr>
        <a:xfrm>
          <a:off x="369093" y="5172075"/>
          <a:ext cx="2235994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935831</xdr:colOff>
      <xdr:row>33</xdr:row>
      <xdr:rowOff>11906</xdr:rowOff>
    </xdr:from>
    <xdr:to>
      <xdr:col>4</xdr:col>
      <xdr:colOff>781050</xdr:colOff>
      <xdr:row>41</xdr:row>
      <xdr:rowOff>85590</xdr:rowOff>
    </xdr:to>
    <xdr:sp macro="" textlink="">
      <xdr:nvSpPr>
        <xdr:cNvPr id="3" name="CuadroTexto 2"/>
        <xdr:cNvSpPr txBox="1"/>
      </xdr:nvSpPr>
      <xdr:spPr>
        <a:xfrm>
          <a:off x="4812506" y="5155406"/>
          <a:ext cx="2483644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369093</xdr:colOff>
      <xdr:row>149</xdr:row>
      <xdr:rowOff>28575</xdr:rowOff>
    </xdr:from>
    <xdr:to>
      <xdr:col>1</xdr:col>
      <xdr:colOff>1938337</xdr:colOff>
      <xdr:row>158</xdr:row>
      <xdr:rowOff>28574</xdr:rowOff>
    </xdr:to>
    <xdr:sp macro="" textlink="">
      <xdr:nvSpPr>
        <xdr:cNvPr id="2" name="CuadroTexto 1"/>
        <xdr:cNvSpPr txBox="1"/>
      </xdr:nvSpPr>
      <xdr:spPr>
        <a:xfrm>
          <a:off x="369093" y="5181600"/>
          <a:ext cx="2235994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4012406</xdr:colOff>
      <xdr:row>149</xdr:row>
      <xdr:rowOff>2381</xdr:rowOff>
    </xdr:from>
    <xdr:to>
      <xdr:col>4</xdr:col>
      <xdr:colOff>114300</xdr:colOff>
      <xdr:row>157</xdr:row>
      <xdr:rowOff>76065</xdr:rowOff>
    </xdr:to>
    <xdr:sp macro="" textlink="">
      <xdr:nvSpPr>
        <xdr:cNvPr id="3" name="CuadroTexto 2"/>
        <xdr:cNvSpPr txBox="1"/>
      </xdr:nvSpPr>
      <xdr:spPr>
        <a:xfrm>
          <a:off x="4679156" y="21719381"/>
          <a:ext cx="2445544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25</xdr:row>
      <xdr:rowOff>28575</xdr:rowOff>
    </xdr:from>
    <xdr:to>
      <xdr:col>1</xdr:col>
      <xdr:colOff>1938338</xdr:colOff>
      <xdr:row>34</xdr:row>
      <xdr:rowOff>28574</xdr:rowOff>
    </xdr:to>
    <xdr:sp macro="" textlink="">
      <xdr:nvSpPr>
        <xdr:cNvPr id="2" name="CuadroTexto 1"/>
        <xdr:cNvSpPr txBox="1"/>
      </xdr:nvSpPr>
      <xdr:spPr>
        <a:xfrm>
          <a:off x="38101" y="4076700"/>
          <a:ext cx="2119312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3790950</xdr:colOff>
      <xdr:row>25</xdr:row>
      <xdr:rowOff>2381</xdr:rowOff>
    </xdr:from>
    <xdr:to>
      <xdr:col>4</xdr:col>
      <xdr:colOff>114300</xdr:colOff>
      <xdr:row>33</xdr:row>
      <xdr:rowOff>76065</xdr:rowOff>
    </xdr:to>
    <xdr:sp macro="" textlink="">
      <xdr:nvSpPr>
        <xdr:cNvPr id="3" name="CuadroTexto 2"/>
        <xdr:cNvSpPr txBox="1"/>
      </xdr:nvSpPr>
      <xdr:spPr>
        <a:xfrm>
          <a:off x="4010025" y="4050506"/>
          <a:ext cx="2476500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45</xdr:row>
      <xdr:rowOff>28575</xdr:rowOff>
    </xdr:from>
    <xdr:to>
      <xdr:col>1</xdr:col>
      <xdr:colOff>1938338</xdr:colOff>
      <xdr:row>54</xdr:row>
      <xdr:rowOff>28574</xdr:rowOff>
    </xdr:to>
    <xdr:sp macro="" textlink="">
      <xdr:nvSpPr>
        <xdr:cNvPr id="2" name="CuadroTexto 1"/>
        <xdr:cNvSpPr txBox="1"/>
      </xdr:nvSpPr>
      <xdr:spPr>
        <a:xfrm>
          <a:off x="38101" y="4076700"/>
          <a:ext cx="2119312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3790950</xdr:colOff>
      <xdr:row>45</xdr:row>
      <xdr:rowOff>2381</xdr:rowOff>
    </xdr:from>
    <xdr:to>
      <xdr:col>4</xdr:col>
      <xdr:colOff>114300</xdr:colOff>
      <xdr:row>53</xdr:row>
      <xdr:rowOff>76065</xdr:rowOff>
    </xdr:to>
    <xdr:sp macro="" textlink="">
      <xdr:nvSpPr>
        <xdr:cNvPr id="3" name="CuadroTexto 2"/>
        <xdr:cNvSpPr txBox="1"/>
      </xdr:nvSpPr>
      <xdr:spPr>
        <a:xfrm>
          <a:off x="4010025" y="4050506"/>
          <a:ext cx="2476500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771526</xdr:colOff>
      <xdr:row>60</xdr:row>
      <xdr:rowOff>47625</xdr:rowOff>
    </xdr:from>
    <xdr:to>
      <xdr:col>1</xdr:col>
      <xdr:colOff>3338513</xdr:colOff>
      <xdr:row>69</xdr:row>
      <xdr:rowOff>47624</xdr:rowOff>
    </xdr:to>
    <xdr:sp macro="" textlink="">
      <xdr:nvSpPr>
        <xdr:cNvPr id="2" name="CuadroTexto 1"/>
        <xdr:cNvSpPr txBox="1"/>
      </xdr:nvSpPr>
      <xdr:spPr>
        <a:xfrm>
          <a:off x="1438276" y="9048750"/>
          <a:ext cx="2566987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4</xdr:col>
      <xdr:colOff>276225</xdr:colOff>
      <xdr:row>60</xdr:row>
      <xdr:rowOff>30956</xdr:rowOff>
    </xdr:from>
    <xdr:to>
      <xdr:col>7</xdr:col>
      <xdr:colOff>628650</xdr:colOff>
      <xdr:row>68</xdr:row>
      <xdr:rowOff>104640</xdr:rowOff>
    </xdr:to>
    <xdr:sp macro="" textlink="">
      <xdr:nvSpPr>
        <xdr:cNvPr id="3" name="CuadroTexto 2"/>
        <xdr:cNvSpPr txBox="1"/>
      </xdr:nvSpPr>
      <xdr:spPr>
        <a:xfrm>
          <a:off x="7191375" y="9032081"/>
          <a:ext cx="2628900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6"/>
  <sheetViews>
    <sheetView zoomScaleNormal="100" zoomScaleSheetLayoutView="100" workbookViewId="0">
      <pane ySplit="5" topLeftCell="A24" activePane="bottomLeft" state="frozen"/>
      <selection activeCell="A14" sqref="A14:B14"/>
      <selection pane="bottomLeft" activeCell="A45" sqref="A45:XFD5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3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46" spans="1:2" ht="15" x14ac:dyDescent="0.25">
      <c r="A46" s="198"/>
      <c r="B46" s="197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tabSelected="1" topLeftCell="A187" zoomScaleNormal="100" workbookViewId="0">
      <selection activeCell="F119" sqref="F119"/>
    </sheetView>
  </sheetViews>
  <sheetFormatPr baseColWidth="10" defaultColWidth="9.140625" defaultRowHeight="11.25" x14ac:dyDescent="0.2"/>
  <cols>
    <col min="1" max="1" width="10" style="14" customWidth="1"/>
    <col min="2" max="2" width="63.42578125" style="14" customWidth="1"/>
    <col min="3" max="3" width="13.42578125" style="14" customWidth="1"/>
    <col min="4" max="4" width="8.5703125" style="14" customWidth="1"/>
    <col min="5" max="5" width="14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3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53271776.57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53103277.609999999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1503360.41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1503360.41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51599917.200000003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51599917.200000003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168498.96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168498.96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168498.96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42236527.929999992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41893734.739999995</v>
      </c>
      <c r="D95" s="124">
        <f>C95/$C$94</f>
        <v>0.99188396379152854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22858589.889999997</v>
      </c>
      <c r="D96" s="124">
        <f t="shared" ref="D96:D159" si="0">C96/$C$94</f>
        <v>0.54120428478127514</v>
      </c>
      <c r="E96" s="42"/>
    </row>
    <row r="97" spans="1:5" ht="135" x14ac:dyDescent="0.2">
      <c r="A97" s="44">
        <v>5111</v>
      </c>
      <c r="B97" s="42" t="s">
        <v>279</v>
      </c>
      <c r="C97" s="45">
        <v>13158231.439999999</v>
      </c>
      <c r="D97" s="46">
        <f t="shared" si="0"/>
        <v>0.3115367688794774</v>
      </c>
      <c r="E97" s="221" t="s">
        <v>610</v>
      </c>
    </row>
    <row r="98" spans="1:5" x14ac:dyDescent="0.2">
      <c r="A98" s="44">
        <v>5112</v>
      </c>
      <c r="B98" s="42" t="s">
        <v>280</v>
      </c>
      <c r="C98" s="45">
        <v>1235033.6100000001</v>
      </c>
      <c r="D98" s="46">
        <f t="shared" si="0"/>
        <v>2.9240888646123151E-2</v>
      </c>
      <c r="E98" s="42"/>
    </row>
    <row r="99" spans="1:5" x14ac:dyDescent="0.2">
      <c r="A99" s="44">
        <v>5113</v>
      </c>
      <c r="B99" s="42" t="s">
        <v>281</v>
      </c>
      <c r="C99" s="45">
        <v>626324.79</v>
      </c>
      <c r="D99" s="46">
        <f t="shared" si="0"/>
        <v>1.4828983836882356E-2</v>
      </c>
      <c r="E99" s="42"/>
    </row>
    <row r="100" spans="1:5" x14ac:dyDescent="0.2">
      <c r="A100" s="44">
        <v>5114</v>
      </c>
      <c r="B100" s="42" t="s">
        <v>282</v>
      </c>
      <c r="C100" s="45">
        <v>3597597.42</v>
      </c>
      <c r="D100" s="46">
        <f t="shared" si="0"/>
        <v>8.5177394930814818E-2</v>
      </c>
      <c r="E100" s="42"/>
    </row>
    <row r="101" spans="1:5" x14ac:dyDescent="0.2">
      <c r="A101" s="44">
        <v>5115</v>
      </c>
      <c r="B101" s="42" t="s">
        <v>283</v>
      </c>
      <c r="C101" s="45">
        <v>3982835.81</v>
      </c>
      <c r="D101" s="46">
        <f t="shared" si="0"/>
        <v>9.4298371698565919E-2</v>
      </c>
      <c r="E101" s="42"/>
    </row>
    <row r="102" spans="1:5" x14ac:dyDescent="0.2">
      <c r="A102" s="44">
        <v>5116</v>
      </c>
      <c r="B102" s="42" t="s">
        <v>284</v>
      </c>
      <c r="C102" s="45">
        <v>258566.82</v>
      </c>
      <c r="D102" s="46">
        <f t="shared" si="0"/>
        <v>6.1218767894115596E-3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3672163.6500000004</v>
      </c>
      <c r="D103" s="124">
        <f t="shared" si="0"/>
        <v>8.6942839053579399E-2</v>
      </c>
      <c r="E103" s="42"/>
    </row>
    <row r="104" spans="1:5" x14ac:dyDescent="0.2">
      <c r="A104" s="44">
        <v>5121</v>
      </c>
      <c r="B104" s="42" t="s">
        <v>286</v>
      </c>
      <c r="C104" s="45">
        <v>221069.73</v>
      </c>
      <c r="D104" s="46">
        <f t="shared" si="0"/>
        <v>5.2340886155790613E-3</v>
      </c>
      <c r="E104" s="42"/>
    </row>
    <row r="105" spans="1:5" x14ac:dyDescent="0.2">
      <c r="A105" s="44">
        <v>5122</v>
      </c>
      <c r="B105" s="42" t="s">
        <v>287</v>
      </c>
      <c r="C105" s="45">
        <v>27776.93</v>
      </c>
      <c r="D105" s="46">
        <f t="shared" si="0"/>
        <v>6.5765183269883435E-4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279778.03999999998</v>
      </c>
      <c r="D107" s="46">
        <f t="shared" si="0"/>
        <v>6.6240776340253504E-3</v>
      </c>
      <c r="E107" s="42"/>
    </row>
    <row r="108" spans="1:5" x14ac:dyDescent="0.2">
      <c r="A108" s="44">
        <v>5125</v>
      </c>
      <c r="B108" s="42" t="s">
        <v>290</v>
      </c>
      <c r="C108" s="45">
        <v>525589.68000000005</v>
      </c>
      <c r="D108" s="46">
        <f t="shared" si="0"/>
        <v>1.2443960376456072E-2</v>
      </c>
      <c r="E108" s="42"/>
    </row>
    <row r="109" spans="1:5" x14ac:dyDescent="0.2">
      <c r="A109" s="44">
        <v>5126</v>
      </c>
      <c r="B109" s="42" t="s">
        <v>291</v>
      </c>
      <c r="C109" s="45">
        <v>1564616.53</v>
      </c>
      <c r="D109" s="46">
        <f t="shared" si="0"/>
        <v>3.7044156010955523E-2</v>
      </c>
      <c r="E109" s="42"/>
    </row>
    <row r="110" spans="1:5" x14ac:dyDescent="0.2">
      <c r="A110" s="44">
        <v>5127</v>
      </c>
      <c r="B110" s="42" t="s">
        <v>292</v>
      </c>
      <c r="C110" s="45">
        <v>488423.54</v>
      </c>
      <c r="D110" s="46">
        <f t="shared" si="0"/>
        <v>1.1564007837232279E-2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564909.19999999995</v>
      </c>
      <c r="D112" s="46">
        <f t="shared" si="0"/>
        <v>1.3374896746632271E-2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15362981.199999999</v>
      </c>
      <c r="D113" s="124">
        <f t="shared" si="0"/>
        <v>0.363736839956674</v>
      </c>
      <c r="E113" s="42"/>
    </row>
    <row r="114" spans="1:5" ht="101.25" x14ac:dyDescent="0.2">
      <c r="A114" s="44">
        <v>5131</v>
      </c>
      <c r="B114" s="42" t="s">
        <v>296</v>
      </c>
      <c r="C114" s="45">
        <v>8654258.1600000001</v>
      </c>
      <c r="D114" s="46">
        <f t="shared" si="0"/>
        <v>0.2048998481679884</v>
      </c>
      <c r="E114" s="222" t="s">
        <v>611</v>
      </c>
    </row>
    <row r="115" spans="1:5" x14ac:dyDescent="0.2">
      <c r="A115" s="44">
        <v>5132</v>
      </c>
      <c r="B115" s="42" t="s">
        <v>297</v>
      </c>
      <c r="C115" s="45">
        <v>284602.74</v>
      </c>
      <c r="D115" s="46">
        <f t="shared" si="0"/>
        <v>6.7383081410404191E-3</v>
      </c>
      <c r="E115" s="42"/>
    </row>
    <row r="116" spans="1:5" x14ac:dyDescent="0.2">
      <c r="A116" s="44">
        <v>5133</v>
      </c>
      <c r="B116" s="42" t="s">
        <v>298</v>
      </c>
      <c r="C116" s="45">
        <v>1103124.47</v>
      </c>
      <c r="D116" s="46">
        <f t="shared" si="0"/>
        <v>2.6117782972791822E-2</v>
      </c>
      <c r="E116" s="42"/>
    </row>
    <row r="117" spans="1:5" x14ac:dyDescent="0.2">
      <c r="A117" s="44">
        <v>5134</v>
      </c>
      <c r="B117" s="42" t="s">
        <v>299</v>
      </c>
      <c r="C117" s="45">
        <v>284681.36</v>
      </c>
      <c r="D117" s="46">
        <f t="shared" si="0"/>
        <v>6.7401695629861411E-3</v>
      </c>
      <c r="E117" s="42"/>
    </row>
    <row r="118" spans="1:5" x14ac:dyDescent="0.2">
      <c r="A118" s="44">
        <v>5135</v>
      </c>
      <c r="B118" s="42" t="s">
        <v>300</v>
      </c>
      <c r="C118" s="45">
        <v>255313.06</v>
      </c>
      <c r="D118" s="46">
        <f t="shared" si="0"/>
        <v>6.0448401540756109E-3</v>
      </c>
      <c r="E118" s="42"/>
    </row>
    <row r="119" spans="1:5" x14ac:dyDescent="0.2">
      <c r="A119" s="44">
        <v>5136</v>
      </c>
      <c r="B119" s="42" t="s">
        <v>301</v>
      </c>
      <c r="C119" s="45">
        <v>31750</v>
      </c>
      <c r="D119" s="46">
        <f t="shared" si="0"/>
        <v>7.5171898723825823E-4</v>
      </c>
      <c r="E119" s="42"/>
    </row>
    <row r="120" spans="1:5" x14ac:dyDescent="0.2">
      <c r="A120" s="44">
        <v>5137</v>
      </c>
      <c r="B120" s="42" t="s">
        <v>302</v>
      </c>
      <c r="C120" s="45">
        <v>32320.35</v>
      </c>
      <c r="D120" s="46">
        <f t="shared" si="0"/>
        <v>7.6522270139168624E-4</v>
      </c>
      <c r="E120" s="42"/>
    </row>
    <row r="121" spans="1:5" x14ac:dyDescent="0.2">
      <c r="A121" s="44">
        <v>5138</v>
      </c>
      <c r="B121" s="42" t="s">
        <v>303</v>
      </c>
      <c r="C121" s="45">
        <v>74398.009999999995</v>
      </c>
      <c r="D121" s="46">
        <f t="shared" si="0"/>
        <v>1.7614613143225764E-3</v>
      </c>
      <c r="E121" s="42"/>
    </row>
    <row r="122" spans="1:5" x14ac:dyDescent="0.2">
      <c r="A122" s="44">
        <v>5139</v>
      </c>
      <c r="B122" s="42" t="s">
        <v>304</v>
      </c>
      <c r="C122" s="45">
        <v>4642533.05</v>
      </c>
      <c r="D122" s="46">
        <f t="shared" si="0"/>
        <v>0.1099174879548391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342793.19</v>
      </c>
      <c r="D123" s="124">
        <f t="shared" si="0"/>
        <v>8.1160362084715526E-3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342793.19</v>
      </c>
      <c r="D127" s="124">
        <f t="shared" si="0"/>
        <v>8.1160362084715526E-3</v>
      </c>
      <c r="E127" s="42"/>
    </row>
    <row r="128" spans="1:5" x14ac:dyDescent="0.2">
      <c r="A128" s="44">
        <v>5221</v>
      </c>
      <c r="B128" s="42" t="s">
        <v>310</v>
      </c>
      <c r="C128" s="45">
        <v>342793.19</v>
      </c>
      <c r="D128" s="46">
        <f t="shared" si="0"/>
        <v>8.1160362084715526E-3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s="198" customFormat="1" x14ac:dyDescent="0.2">
      <c r="A214" s="198" t="s">
        <v>517</v>
      </c>
    </row>
    <row r="215" spans="1:5" s="198" customFormat="1" ht="15" x14ac:dyDescent="0.25">
      <c r="B215" s="197"/>
    </row>
    <row r="216" spans="1:5" s="198" customFormat="1" x14ac:dyDescent="0.2"/>
    <row r="217" spans="1:5" s="198" customFormat="1" x14ac:dyDescent="0.2"/>
    <row r="218" spans="1:5" s="198" customFormat="1" x14ac:dyDescent="0.2"/>
    <row r="219" spans="1:5" s="198" customFormat="1" x14ac:dyDescent="0.2"/>
    <row r="220" spans="1:5" s="198" customFormat="1" x14ac:dyDescent="0.2"/>
    <row r="221" spans="1:5" s="198" customFormat="1" x14ac:dyDescent="0.2"/>
    <row r="222" spans="1:5" s="198" customFormat="1" x14ac:dyDescent="0.2"/>
    <row r="223" spans="1:5" s="198" customFormat="1" x14ac:dyDescent="0.2"/>
    <row r="224" spans="1:5" s="198" customFormat="1" x14ac:dyDescent="0.2"/>
    <row r="225" s="198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31496062992125984" top="0.35433070866141736" bottom="0.35433070866141736" header="0.31496062992125984" footer="0.31496062992125984"/>
  <pageSetup scale="7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topLeftCell="B1" zoomScale="80" zoomScaleNormal="80" workbookViewId="0">
      <selection activeCell="A4" sqref="A4:F4"/>
    </sheetView>
  </sheetViews>
  <sheetFormatPr baseColWidth="10" defaultColWidth="9.140625" defaultRowHeight="11.25" x14ac:dyDescent="0.2"/>
  <cols>
    <col min="1" max="1" width="10" style="14" customWidth="1"/>
    <col min="2" max="2" width="59.85546875" style="14" customWidth="1"/>
    <col min="3" max="3" width="16.42578125" style="14" bestFit="1" customWidth="1"/>
    <col min="4" max="4" width="16.85546875" style="14" customWidth="1"/>
    <col min="5" max="5" width="15.42578125" style="14" customWidth="1"/>
    <col min="6" max="6" width="10.7109375" style="14" customWidth="1"/>
    <col min="7" max="7" width="13" style="14" customWidth="1"/>
    <col min="8" max="8" width="16.7109375" style="14" customWidth="1"/>
    <col min="9" max="9" width="11.28515625" style="14" customWidth="1"/>
    <col min="10" max="10" width="11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18941525.09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ht="22.5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216" t="s">
        <v>114</v>
      </c>
    </row>
    <row r="15" spans="1:8" ht="22.5" x14ac:dyDescent="0.2">
      <c r="A15" s="16">
        <v>1122</v>
      </c>
      <c r="B15" s="14" t="s">
        <v>120</v>
      </c>
      <c r="C15" s="18">
        <v>28103050.469999999</v>
      </c>
      <c r="D15" s="18">
        <v>29353910.02</v>
      </c>
      <c r="E15" s="18">
        <v>0</v>
      </c>
      <c r="F15" s="18">
        <v>0</v>
      </c>
      <c r="G15" s="18">
        <v>0</v>
      </c>
      <c r="H15" s="199" t="s">
        <v>602</v>
      </c>
    </row>
    <row r="16" spans="1:8" x14ac:dyDescent="0.2">
      <c r="A16" s="16">
        <v>1124</v>
      </c>
      <c r="B16" s="14" t="s">
        <v>121</v>
      </c>
      <c r="C16" s="18">
        <v>6630</v>
      </c>
      <c r="D16" s="18">
        <v>6630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ht="22.5" x14ac:dyDescent="0.2">
      <c r="A20" s="16">
        <v>1123</v>
      </c>
      <c r="B20" s="14" t="s">
        <v>127</v>
      </c>
      <c r="C20" s="18">
        <v>595314.02</v>
      </c>
      <c r="D20" s="200">
        <v>0</v>
      </c>
      <c r="E20" s="18">
        <v>0</v>
      </c>
      <c r="F20" s="18">
        <v>0</v>
      </c>
      <c r="G20" s="200">
        <v>595314.02</v>
      </c>
      <c r="H20" s="201" t="s">
        <v>603</v>
      </c>
    </row>
    <row r="21" spans="1:8" x14ac:dyDescent="0.2">
      <c r="A21" s="16">
        <v>1125</v>
      </c>
      <c r="B21" s="14" t="s">
        <v>128</v>
      </c>
      <c r="C21" s="18">
        <v>369631.9</v>
      </c>
      <c r="D21" s="200">
        <v>0</v>
      </c>
      <c r="E21" s="18">
        <v>0</v>
      </c>
      <c r="F21" s="18">
        <v>0</v>
      </c>
      <c r="G21" s="200">
        <v>369631.9</v>
      </c>
    </row>
    <row r="22" spans="1:8" x14ac:dyDescent="0.2">
      <c r="A22" s="16">
        <v>1126</v>
      </c>
      <c r="B22" s="14" t="s">
        <v>481</v>
      </c>
      <c r="C22" s="18">
        <v>0</v>
      </c>
      <c r="D22" s="200">
        <v>0</v>
      </c>
      <c r="E22" s="18">
        <v>0</v>
      </c>
      <c r="F22" s="18">
        <v>0</v>
      </c>
      <c r="G22" s="200">
        <v>0</v>
      </c>
    </row>
    <row r="23" spans="1:8" ht="56.25" x14ac:dyDescent="0.2">
      <c r="A23" s="16">
        <v>1129</v>
      </c>
      <c r="B23" s="14" t="s">
        <v>482</v>
      </c>
      <c r="C23" s="18">
        <v>8482121.4199999999</v>
      </c>
      <c r="D23" s="200">
        <v>0</v>
      </c>
      <c r="E23" s="18">
        <v>0</v>
      </c>
      <c r="F23" s="18">
        <v>0</v>
      </c>
      <c r="G23" s="200">
        <v>8482121.4199999999</v>
      </c>
      <c r="H23" s="202" t="s">
        <v>604</v>
      </c>
    </row>
    <row r="24" spans="1:8" ht="21.75" customHeight="1" x14ac:dyDescent="0.2">
      <c r="A24" s="16">
        <v>1131</v>
      </c>
      <c r="B24" s="215" t="s">
        <v>129</v>
      </c>
      <c r="C24" s="18">
        <v>318412.05</v>
      </c>
      <c r="D24" s="200">
        <v>0</v>
      </c>
      <c r="E24" s="18">
        <v>0</v>
      </c>
      <c r="F24" s="18">
        <v>0</v>
      </c>
      <c r="G24" s="200">
        <v>318412.05</v>
      </c>
    </row>
    <row r="25" spans="1:8" ht="26.25" customHeight="1" x14ac:dyDescent="0.2">
      <c r="A25" s="16">
        <v>1132</v>
      </c>
      <c r="B25" s="215" t="s">
        <v>130</v>
      </c>
      <c r="C25" s="18">
        <v>0</v>
      </c>
      <c r="D25" s="200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215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ht="33.75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216" t="s">
        <v>94</v>
      </c>
      <c r="H31" s="216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96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9155695.1199999992</v>
      </c>
    </row>
    <row r="42" spans="1:8" x14ac:dyDescent="0.2">
      <c r="A42" s="16">
        <v>1151</v>
      </c>
      <c r="B42" s="14" t="s">
        <v>144</v>
      </c>
      <c r="C42" s="18">
        <v>9155695.1199999992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ht="21" customHeight="1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216" t="s">
        <v>562</v>
      </c>
      <c r="J55" s="216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57042244.609999999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13274.91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41706832.450000003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15322137.25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39396730.25</v>
      </c>
      <c r="D64" s="18">
        <f t="shared" ref="D64:E64" si="0">SUM(D65:D72)</f>
        <v>0</v>
      </c>
      <c r="E64" s="18">
        <f t="shared" si="0"/>
        <v>10632755.710000001</v>
      </c>
      <c r="F64" s="203" t="s">
        <v>605</v>
      </c>
    </row>
    <row r="65" spans="1:9" x14ac:dyDescent="0.2">
      <c r="A65" s="16">
        <v>1241</v>
      </c>
      <c r="B65" s="14" t="s">
        <v>157</v>
      </c>
      <c r="C65" s="18">
        <v>4291976.9800000004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239370.92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44214.73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19492763.489999998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10632755.710000001</v>
      </c>
      <c r="F69" s="204" t="s">
        <v>605</v>
      </c>
    </row>
    <row r="70" spans="1:9" x14ac:dyDescent="0.2">
      <c r="A70" s="16">
        <v>1246</v>
      </c>
      <c r="B70" s="14" t="s">
        <v>162</v>
      </c>
      <c r="C70" s="18">
        <v>15328404.130000001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s="215" customFormat="1" ht="25.5" customHeight="1" x14ac:dyDescent="0.2">
      <c r="A75" s="216" t="s">
        <v>85</v>
      </c>
      <c r="B75" s="216" t="s">
        <v>82</v>
      </c>
      <c r="C75" s="216" t="s">
        <v>83</v>
      </c>
      <c r="D75" s="216" t="s">
        <v>102</v>
      </c>
      <c r="E75" s="216" t="s">
        <v>165</v>
      </c>
      <c r="F75" s="216" t="s">
        <v>563</v>
      </c>
      <c r="G75" s="216" t="s">
        <v>147</v>
      </c>
      <c r="H75" s="216" t="s">
        <v>99</v>
      </c>
      <c r="I75" s="216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3516386.89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3516386.89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3744266.72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3744266.72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ht="21.75" customHeight="1" x14ac:dyDescent="0.2">
      <c r="A93" s="16">
        <v>1161</v>
      </c>
      <c r="B93" s="215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26875717.300000001</v>
      </c>
      <c r="D110" s="207">
        <f>SUM(D111:D119)</f>
        <v>0</v>
      </c>
      <c r="E110" s="18">
        <f>SUM(E111:E119)</f>
        <v>0</v>
      </c>
      <c r="F110" s="18">
        <f>SUM(F111:F119)</f>
        <v>0</v>
      </c>
      <c r="G110" s="212">
        <f>SUM(G111:G119)</f>
        <v>26875717.300000001</v>
      </c>
    </row>
    <row r="111" spans="1:8" ht="67.5" x14ac:dyDescent="0.2">
      <c r="A111" s="16">
        <v>2111</v>
      </c>
      <c r="B111" s="14" t="s">
        <v>189</v>
      </c>
      <c r="C111" s="18">
        <v>4451.13</v>
      </c>
      <c r="D111" s="212">
        <v>0</v>
      </c>
      <c r="E111" s="18">
        <v>0</v>
      </c>
      <c r="F111" s="18">
        <v>0</v>
      </c>
      <c r="G111" s="18">
        <v>4451.13</v>
      </c>
      <c r="H111" s="205" t="s">
        <v>606</v>
      </c>
    </row>
    <row r="112" spans="1:8" x14ac:dyDescent="0.2">
      <c r="A112" s="16">
        <v>2112</v>
      </c>
      <c r="B112" s="14" t="s">
        <v>190</v>
      </c>
      <c r="C112" s="18">
        <v>1810309.26</v>
      </c>
      <c r="D112" s="212">
        <v>0</v>
      </c>
      <c r="E112" s="18">
        <v>0</v>
      </c>
      <c r="F112" s="18">
        <v>0</v>
      </c>
      <c r="G112" s="18">
        <v>1810309.26</v>
      </c>
    </row>
    <row r="113" spans="1:8" x14ac:dyDescent="0.2">
      <c r="A113" s="16">
        <v>2113</v>
      </c>
      <c r="B113" s="14" t="s">
        <v>191</v>
      </c>
      <c r="C113" s="18">
        <v>17500</v>
      </c>
      <c r="D113" s="212">
        <f t="shared" ref="D111:D118" si="1">C114</f>
        <v>0</v>
      </c>
      <c r="E113" s="18">
        <v>0</v>
      </c>
      <c r="F113" s="18">
        <v>0</v>
      </c>
      <c r="G113" s="18">
        <v>17500</v>
      </c>
    </row>
    <row r="114" spans="1:8" x14ac:dyDescent="0.2">
      <c r="A114" s="16">
        <v>2114</v>
      </c>
      <c r="B114" s="14" t="s">
        <v>192</v>
      </c>
      <c r="C114" s="18">
        <v>0</v>
      </c>
      <c r="D114" s="212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212">
        <f t="shared" si="1"/>
        <v>0</v>
      </c>
      <c r="E115" s="18">
        <v>0</v>
      </c>
      <c r="F115" s="18">
        <v>0</v>
      </c>
      <c r="G115" s="18">
        <v>0</v>
      </c>
    </row>
    <row r="116" spans="1:8" ht="25.5" customHeight="1" x14ac:dyDescent="0.2">
      <c r="A116" s="16">
        <v>2116</v>
      </c>
      <c r="B116" s="215" t="s">
        <v>194</v>
      </c>
      <c r="C116" s="18">
        <v>0</v>
      </c>
      <c r="D116" s="212">
        <v>0</v>
      </c>
      <c r="E116" s="18">
        <v>0</v>
      </c>
      <c r="F116" s="18">
        <v>0</v>
      </c>
      <c r="G116" s="18">
        <v>0</v>
      </c>
    </row>
    <row r="117" spans="1:8" ht="33.75" x14ac:dyDescent="0.2">
      <c r="A117" s="16">
        <v>2117</v>
      </c>
      <c r="B117" s="14" t="s">
        <v>195</v>
      </c>
      <c r="C117" s="18">
        <v>24225043.41</v>
      </c>
      <c r="D117" s="212">
        <f t="shared" si="1"/>
        <v>0</v>
      </c>
      <c r="E117" s="18">
        <v>0</v>
      </c>
      <c r="F117" s="18">
        <v>0</v>
      </c>
      <c r="G117" s="18">
        <v>24225043.41</v>
      </c>
      <c r="H117" s="206" t="s">
        <v>607</v>
      </c>
    </row>
    <row r="118" spans="1:8" x14ac:dyDescent="0.2">
      <c r="A118" s="16">
        <v>2118</v>
      </c>
      <c r="B118" s="14" t="s">
        <v>196</v>
      </c>
      <c r="C118" s="18">
        <v>0</v>
      </c>
      <c r="D118" s="212">
        <v>0</v>
      </c>
      <c r="E118" s="18">
        <v>0</v>
      </c>
      <c r="F118" s="18">
        <v>0</v>
      </c>
      <c r="G118" s="18">
        <v>0</v>
      </c>
    </row>
    <row r="119" spans="1:8" ht="56.25" x14ac:dyDescent="0.2">
      <c r="A119" s="16">
        <v>2119</v>
      </c>
      <c r="B119" s="14" t="s">
        <v>197</v>
      </c>
      <c r="C119" s="18">
        <v>818413.5</v>
      </c>
      <c r="D119" s="212">
        <f>C120</f>
        <v>0</v>
      </c>
      <c r="E119" s="18">
        <v>0</v>
      </c>
      <c r="F119" s="18">
        <v>0</v>
      </c>
      <c r="G119" s="18">
        <v>818413.5</v>
      </c>
      <c r="H119" s="208" t="s">
        <v>608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E120" s="18">
        <f t="shared" ref="D120:G120" si="2">SUM(E121:E123)</f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5" spans="1:5" s="198" customFormat="1" ht="15" x14ac:dyDescent="0.25">
      <c r="B175" s="197"/>
    </row>
    <row r="176" spans="1:5" s="198" customFormat="1" x14ac:dyDescent="0.2"/>
    <row r="177" s="198" customFormat="1" x14ac:dyDescent="0.2"/>
    <row r="178" s="198" customFormat="1" x14ac:dyDescent="0.2"/>
    <row r="179" s="198" customFormat="1" x14ac:dyDescent="0.2"/>
    <row r="180" s="198" customFormat="1" x14ac:dyDescent="0.2"/>
    <row r="181" s="198" customFormat="1" x14ac:dyDescent="0.2"/>
    <row r="182" s="198" customFormat="1" x14ac:dyDescent="0.2"/>
    <row r="183" s="198" customFormat="1" x14ac:dyDescent="0.2"/>
    <row r="184" s="198" customFormat="1" x14ac:dyDescent="0.2"/>
    <row r="185" s="198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51181102362204722" right="0.11811023622047245" top="0.55118110236220474" bottom="0.15748031496062992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3" workbookViewId="0">
      <selection activeCell="C50" sqref="C5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3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139098132.74000001</v>
      </c>
    </row>
    <row r="10" spans="1:5" x14ac:dyDescent="0.2">
      <c r="A10" s="27">
        <v>3120</v>
      </c>
      <c r="B10" s="23" t="s">
        <v>383</v>
      </c>
      <c r="C10" s="28">
        <v>704552.5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11035248.640000001</v>
      </c>
    </row>
    <row r="16" spans="1:5" x14ac:dyDescent="0.2">
      <c r="A16" s="27">
        <v>3220</v>
      </c>
      <c r="B16" s="23" t="s">
        <v>387</v>
      </c>
      <c r="C16" s="28">
        <v>-13304274.380000001</v>
      </c>
    </row>
    <row r="17" spans="1:5" x14ac:dyDescent="0.2">
      <c r="A17" s="27">
        <v>3230</v>
      </c>
      <c r="B17" s="23" t="s">
        <v>388</v>
      </c>
      <c r="C17" s="28">
        <f>SUM(C18:C21)</f>
        <v>0</v>
      </c>
    </row>
    <row r="18" spans="1:5" x14ac:dyDescent="0.2">
      <c r="A18" s="27">
        <v>3231</v>
      </c>
      <c r="B18" s="23" t="s">
        <v>389</v>
      </c>
      <c r="C18" s="28">
        <v>0</v>
      </c>
    </row>
    <row r="19" spans="1:5" x14ac:dyDescent="0.2">
      <c r="A19" s="27">
        <v>3232</v>
      </c>
      <c r="B19" s="23" t="s">
        <v>390</v>
      </c>
      <c r="C19" s="28">
        <v>0</v>
      </c>
    </row>
    <row r="20" spans="1:5" x14ac:dyDescent="0.2">
      <c r="A20" s="27">
        <v>3233</v>
      </c>
      <c r="B20" s="23" t="s">
        <v>391</v>
      </c>
      <c r="C20" s="28">
        <v>0</v>
      </c>
    </row>
    <row r="21" spans="1:5" x14ac:dyDescent="0.2">
      <c r="A21" s="27">
        <v>3239</v>
      </c>
      <c r="B21" s="23" t="s">
        <v>392</v>
      </c>
      <c r="C21" s="28">
        <v>0</v>
      </c>
    </row>
    <row r="22" spans="1:5" x14ac:dyDescent="0.2">
      <c r="A22" s="27">
        <v>3240</v>
      </c>
      <c r="B22" s="23" t="s">
        <v>393</v>
      </c>
      <c r="C22" s="28">
        <f>SUM(C23:C25)</f>
        <v>0</v>
      </c>
    </row>
    <row r="23" spans="1:5" x14ac:dyDescent="0.2">
      <c r="A23" s="27">
        <v>3241</v>
      </c>
      <c r="B23" s="23" t="s">
        <v>394</v>
      </c>
      <c r="C23" s="28">
        <v>0</v>
      </c>
    </row>
    <row r="24" spans="1:5" x14ac:dyDescent="0.2">
      <c r="A24" s="27">
        <v>3242</v>
      </c>
      <c r="B24" s="23" t="s">
        <v>395</v>
      </c>
      <c r="C24" s="28">
        <v>0</v>
      </c>
    </row>
    <row r="25" spans="1:5" x14ac:dyDescent="0.2">
      <c r="A25" s="27">
        <v>3243</v>
      </c>
      <c r="B25" s="23" t="s">
        <v>396</v>
      </c>
      <c r="C25" s="28">
        <v>0</v>
      </c>
    </row>
    <row r="26" spans="1:5" x14ac:dyDescent="0.2">
      <c r="A26" s="27">
        <v>3250</v>
      </c>
      <c r="B26" s="23" t="s">
        <v>397</v>
      </c>
      <c r="C26" s="28">
        <f>SUM(C27:C28)</f>
        <v>0</v>
      </c>
    </row>
    <row r="27" spans="1:5" x14ac:dyDescent="0.2">
      <c r="A27" s="27">
        <v>3251</v>
      </c>
      <c r="B27" s="23" t="s">
        <v>398</v>
      </c>
      <c r="C27" s="28">
        <v>0</v>
      </c>
    </row>
    <row r="28" spans="1:5" x14ac:dyDescent="0.2">
      <c r="A28" s="27">
        <v>3252</v>
      </c>
      <c r="B28" s="23" t="s">
        <v>399</v>
      </c>
      <c r="C28" s="28">
        <v>0</v>
      </c>
    </row>
    <row r="30" spans="1:5" x14ac:dyDescent="0.2">
      <c r="B30" s="23" t="s">
        <v>517</v>
      </c>
    </row>
    <row r="31" spans="1:5" s="211" customFormat="1" x14ac:dyDescent="0.2">
      <c r="A31" s="214"/>
      <c r="B31" s="214"/>
      <c r="C31" s="214"/>
      <c r="D31" s="214"/>
      <c r="E31" s="214"/>
    </row>
    <row r="32" spans="1:5" s="211" customFormat="1" ht="12" customHeight="1" x14ac:dyDescent="0.2"/>
    <row r="33" spans="2:2" s="210" customFormat="1" ht="15" x14ac:dyDescent="0.25">
      <c r="B33" s="209"/>
    </row>
    <row r="34" spans="2:2" s="210" customFormat="1" x14ac:dyDescent="0.2"/>
    <row r="35" spans="2:2" s="210" customFormat="1" x14ac:dyDescent="0.2"/>
    <row r="36" spans="2:2" s="210" customFormat="1" x14ac:dyDescent="0.2"/>
    <row r="37" spans="2:2" s="210" customFormat="1" x14ac:dyDescent="0.2"/>
    <row r="38" spans="2:2" s="210" customFormat="1" x14ac:dyDescent="0.2"/>
    <row r="39" spans="2:2" s="210" customFormat="1" x14ac:dyDescent="0.2"/>
    <row r="40" spans="2:2" s="210" customFormat="1" x14ac:dyDescent="0.2"/>
    <row r="41" spans="2:2" s="210" customFormat="1" x14ac:dyDescent="0.2"/>
    <row r="42" spans="2:2" s="210" customFormat="1" x14ac:dyDescent="0.2"/>
    <row r="43" spans="2:2" s="210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topLeftCell="A25" zoomScaleNormal="100" workbookViewId="0">
      <selection activeCell="C91" sqref="C91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3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6358734.5800000001</v>
      </c>
      <c r="D10" s="28">
        <v>9798738.9700000007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18941525.09</v>
      </c>
      <c r="D12" s="28">
        <v>18539826.41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18968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25319227.670000002</v>
      </c>
      <c r="D16" s="84">
        <f>SUM(D9:D15)</f>
        <v>28338565.380000003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5821122.3099999996</v>
      </c>
      <c r="D21" s="84">
        <f>SUM(D22:D28)</f>
        <v>6676994.04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2612716.7599999998</v>
      </c>
      <c r="D26" s="28">
        <v>4262252.3</v>
      </c>
    </row>
    <row r="27" spans="1:4" x14ac:dyDescent="0.2">
      <c r="A27" s="27">
        <v>1236</v>
      </c>
      <c r="B27" s="23" t="s">
        <v>154</v>
      </c>
      <c r="C27" s="28">
        <v>3208405.55</v>
      </c>
      <c r="D27" s="28">
        <v>2414741.7400000002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3871832.66</v>
      </c>
      <c r="D29" s="84">
        <f>SUM(D30:D37)</f>
        <v>3131230.1100000003</v>
      </c>
    </row>
    <row r="30" spans="1:4" x14ac:dyDescent="0.2">
      <c r="A30" s="27">
        <v>1241</v>
      </c>
      <c r="B30" s="23" t="s">
        <v>157</v>
      </c>
      <c r="C30" s="28">
        <v>6568.1</v>
      </c>
      <c r="D30" s="28">
        <v>29127.59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3361667.24</v>
      </c>
      <c r="D33" s="28">
        <v>1636206.9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503597.32</v>
      </c>
      <c r="D35" s="28">
        <v>1465895.62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9692954.9699999988</v>
      </c>
      <c r="D44" s="84">
        <f>D21+D29+D38</f>
        <v>9808224.1500000004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11035248.640000001</v>
      </c>
      <c r="D48" s="84">
        <v>12299585.539999999</v>
      </c>
      <c r="E48" s="156"/>
    </row>
    <row r="49" spans="1:4" x14ac:dyDescent="0.2">
      <c r="A49" s="27"/>
      <c r="B49" s="85" t="s">
        <v>509</v>
      </c>
      <c r="C49" s="84">
        <f>C54+C66+C94+C97+C50</f>
        <v>27978.340000000011</v>
      </c>
      <c r="D49" s="84">
        <f>D54+D66+D94+D97+D50</f>
        <v>2792144.27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2792144.27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2792144.27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663.74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2438864.38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352616.15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27978.340000000011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-109234.01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128695.71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8516.64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11063226.98</v>
      </c>
      <c r="D145" s="84">
        <f>D48+D49+D103-D109-D112</f>
        <v>15091729.809999999</v>
      </c>
    </row>
    <row r="147" spans="1:4" x14ac:dyDescent="0.2">
      <c r="B147" s="23" t="s">
        <v>517</v>
      </c>
    </row>
    <row r="149" spans="1:4" s="210" customFormat="1" ht="15" x14ac:dyDescent="0.25">
      <c r="B149" s="209"/>
    </row>
    <row r="150" spans="1:4" s="210" customFormat="1" x14ac:dyDescent="0.2"/>
    <row r="151" spans="1:4" s="210" customFormat="1" x14ac:dyDescent="0.2"/>
    <row r="152" spans="1:4" s="210" customFormat="1" x14ac:dyDescent="0.2"/>
    <row r="153" spans="1:4" s="210" customFormat="1" x14ac:dyDescent="0.2"/>
    <row r="154" spans="1:4" s="210" customFormat="1" x14ac:dyDescent="0.2"/>
    <row r="155" spans="1:4" s="210" customFormat="1" x14ac:dyDescent="0.2"/>
    <row r="156" spans="1:4" s="210" customFormat="1" x14ac:dyDescent="0.2"/>
    <row r="157" spans="1:4" s="210" customFormat="1" x14ac:dyDescent="0.2"/>
    <row r="158" spans="1:4" s="210" customFormat="1" x14ac:dyDescent="0.2"/>
    <row r="159" spans="1:4" s="210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51181102362204722" right="0.31496062992125984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workbookViewId="0">
      <selection activeCell="E19" sqref="E19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53271776.57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53271776.57</v>
      </c>
    </row>
    <row r="23" spans="1:3" x14ac:dyDescent="0.2">
      <c r="B23" s="31" t="s">
        <v>517</v>
      </c>
    </row>
    <row r="25" spans="1:3" s="210" customFormat="1" ht="15" x14ac:dyDescent="0.25">
      <c r="B25" s="209"/>
    </row>
    <row r="26" spans="1:3" s="210" customFormat="1" x14ac:dyDescent="0.2"/>
    <row r="27" spans="1:3" s="210" customFormat="1" x14ac:dyDescent="0.2"/>
    <row r="28" spans="1:3" s="210" customFormat="1" x14ac:dyDescent="0.2"/>
    <row r="29" spans="1:3" s="210" customFormat="1" x14ac:dyDescent="0.2"/>
    <row r="30" spans="1:3" s="210" customFormat="1" x14ac:dyDescent="0.2"/>
    <row r="31" spans="1:3" s="210" customFormat="1" x14ac:dyDescent="0.2"/>
    <row r="32" spans="1:3" s="210" customFormat="1" x14ac:dyDescent="0.2"/>
    <row r="33" s="210" customFormat="1" x14ac:dyDescent="0.2"/>
    <row r="34" s="210" customFormat="1" x14ac:dyDescent="0.2"/>
    <row r="35" s="210" customFormat="1" x14ac:dyDescent="0.2"/>
  </sheetData>
  <mergeCells count="5">
    <mergeCell ref="A1:C1"/>
    <mergeCell ref="A2:C2"/>
    <mergeCell ref="A3:C3"/>
    <mergeCell ref="A4:C4"/>
    <mergeCell ref="A5:B5"/>
  </mergeCells>
  <pageMargins left="0.51181102362204722" right="0.51181102362204722" top="0.74803149606299213" bottom="0.74803149606299213" header="0.31496062992125984" footer="0.31496062992125984"/>
  <pageSetup scale="85"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showGridLines="0" topLeftCell="A13" workbookViewId="0">
      <selection activeCell="C56" sqref="C56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55658223.609999999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13421695.68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3728740.71</v>
      </c>
    </row>
    <row r="11" spans="1:3" x14ac:dyDescent="0.2">
      <c r="A11" s="78">
        <v>2.2999999999999998</v>
      </c>
      <c r="B11" s="65" t="s">
        <v>157</v>
      </c>
      <c r="C11" s="97">
        <v>6568.1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3361667.24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503597.32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2612716.7599999998</v>
      </c>
    </row>
    <row r="21" spans="1:3" x14ac:dyDescent="0.2">
      <c r="A21" s="78" t="s">
        <v>477</v>
      </c>
      <c r="B21" s="65" t="s">
        <v>452</v>
      </c>
      <c r="C21" s="97">
        <v>3208405.55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42236527.93</v>
      </c>
    </row>
    <row r="42" spans="1:3" x14ac:dyDescent="0.2">
      <c r="B42" s="31" t="s">
        <v>517</v>
      </c>
    </row>
    <row r="44" spans="1:3" s="213" customFormat="1" x14ac:dyDescent="0.2"/>
    <row r="45" spans="1:3" s="210" customFormat="1" ht="15" x14ac:dyDescent="0.25">
      <c r="B45" s="209"/>
    </row>
    <row r="46" spans="1:3" s="210" customFormat="1" x14ac:dyDescent="0.2"/>
    <row r="47" spans="1:3" s="210" customFormat="1" x14ac:dyDescent="0.2"/>
    <row r="48" spans="1:3" s="210" customFormat="1" x14ac:dyDescent="0.2"/>
    <row r="49" s="210" customFormat="1" x14ac:dyDescent="0.2"/>
    <row r="50" s="210" customFormat="1" x14ac:dyDescent="0.2"/>
    <row r="51" s="210" customFormat="1" x14ac:dyDescent="0.2"/>
    <row r="52" s="210" customFormat="1" x14ac:dyDescent="0.2"/>
    <row r="53" s="210" customFormat="1" x14ac:dyDescent="0.2"/>
    <row r="54" s="210" customFormat="1" x14ac:dyDescent="0.2"/>
    <row r="55" s="210" customFormat="1" x14ac:dyDescent="0.2"/>
  </sheetData>
  <mergeCells count="5">
    <mergeCell ref="A1:C1"/>
    <mergeCell ref="A2:C2"/>
    <mergeCell ref="A3:C3"/>
    <mergeCell ref="A4:C4"/>
    <mergeCell ref="A5:B5"/>
  </mergeCells>
  <pageMargins left="0.51181102362204722" right="0.51181102362204722" top="0.74803149606299213" bottom="0.74803149606299213" header="0.31496062992125984" footer="0.31496062992125984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25" workbookViewId="0">
      <selection activeCell="I54" sqref="I54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4.140625" style="23" customWidth="1"/>
    <col min="4" max="4" width="11" style="23" customWidth="1"/>
    <col min="5" max="5" width="13.140625" style="23" customWidth="1"/>
    <col min="6" max="6" width="10.140625" style="23" customWidth="1"/>
    <col min="7" max="7" width="10.85546875" style="23" customWidth="1"/>
    <col min="8" max="8" width="9.5703125" style="23" customWidth="1"/>
    <col min="9" max="9" width="11" style="23" customWidth="1"/>
    <col min="10" max="10" width="8.425781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s="218" customFormat="1" ht="22.5" x14ac:dyDescent="0.2">
      <c r="A8" s="217" t="s">
        <v>85</v>
      </c>
      <c r="B8" s="217" t="s">
        <v>405</v>
      </c>
      <c r="C8" s="217" t="s">
        <v>109</v>
      </c>
      <c r="D8" s="217" t="s">
        <v>406</v>
      </c>
      <c r="E8" s="217" t="s">
        <v>407</v>
      </c>
      <c r="F8" s="217" t="s">
        <v>108</v>
      </c>
      <c r="G8" s="217" t="s">
        <v>78</v>
      </c>
      <c r="H8" s="217" t="s">
        <v>110</v>
      </c>
      <c r="I8" s="217" t="s">
        <v>111</v>
      </c>
      <c r="J8" s="217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219">
        <v>8000</v>
      </c>
      <c r="B37" s="220" t="s">
        <v>609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55011483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-1739706.43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-53271776.57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-55011483</v>
      </c>
    </row>
    <row r="51" spans="1:3" x14ac:dyDescent="0.2">
      <c r="A51" s="23">
        <v>8220</v>
      </c>
      <c r="B51" s="112" t="s">
        <v>46</v>
      </c>
      <c r="C51" s="114">
        <v>20364269.420000002</v>
      </c>
    </row>
    <row r="52" spans="1:3" x14ac:dyDescent="0.2">
      <c r="A52" s="23">
        <v>8230</v>
      </c>
      <c r="B52" s="112" t="s">
        <v>599</v>
      </c>
      <c r="C52" s="114">
        <v>-21022152.41</v>
      </c>
    </row>
    <row r="53" spans="1:3" x14ac:dyDescent="0.2">
      <c r="A53" s="23">
        <v>8240</v>
      </c>
      <c r="B53" s="112" t="s">
        <v>45</v>
      </c>
      <c r="C53" s="114">
        <v>11142.38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144408.82999999999</v>
      </c>
    </row>
    <row r="56" spans="1:3" x14ac:dyDescent="0.2">
      <c r="A56" s="23">
        <v>8270</v>
      </c>
      <c r="B56" s="112" t="s">
        <v>42</v>
      </c>
      <c r="C56" s="114">
        <v>55513814.780000001</v>
      </c>
    </row>
    <row r="58" spans="1:3" x14ac:dyDescent="0.2">
      <c r="B58" s="14" t="s">
        <v>517</v>
      </c>
    </row>
    <row r="60" spans="1:3" s="210" customFormat="1" x14ac:dyDescent="0.2"/>
    <row r="61" spans="1:3" s="210" customFormat="1" x14ac:dyDescent="0.2"/>
    <row r="62" spans="1:3" s="210" customFormat="1" x14ac:dyDescent="0.2"/>
    <row r="63" spans="1:3" s="210" customFormat="1" x14ac:dyDescent="0.2"/>
    <row r="64" spans="1:3" s="210" customFormat="1" x14ac:dyDescent="0.2"/>
    <row r="65" s="210" customFormat="1" x14ac:dyDescent="0.2"/>
    <row r="66" s="210" customFormat="1" x14ac:dyDescent="0.2"/>
    <row r="67" s="210" customFormat="1" x14ac:dyDescent="0.2"/>
    <row r="68" s="210" customFormat="1" x14ac:dyDescent="0.2"/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51181102362204722" right="0.31496062992125984" top="0.55118110236220474" bottom="0.15748031496062992" header="0.31496062992125984" footer="0.31496062992125984"/>
  <pageSetup scale="70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2024-10-29T20:55:12Z</cp:lastPrinted>
  <dcterms:created xsi:type="dcterms:W3CDTF">2012-12-11T20:36:24Z</dcterms:created>
  <dcterms:modified xsi:type="dcterms:W3CDTF">2024-10-29T20:58:09Z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